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MATLAB\MCSimulRisk Versión 1 Entrega\"/>
    </mc:Choice>
  </mc:AlternateContent>
  <xr:revisionPtr revIDLastSave="0" documentId="13_ncr:1_{F64C5992-1C60-4E69-B54C-912F9C0765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Au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G30" i="1" s="1"/>
  <c r="C28" i="1"/>
  <c r="E30" i="1" l="1"/>
  <c r="D30" i="1"/>
  <c r="C35" i="1"/>
  <c r="G35" i="1" s="1"/>
  <c r="C34" i="1"/>
  <c r="E34" i="1" s="1"/>
  <c r="C33" i="1"/>
  <c r="E33" i="1" s="1"/>
  <c r="C32" i="1"/>
  <c r="E32" i="1" s="1"/>
  <c r="C31" i="1"/>
  <c r="C29" i="1"/>
  <c r="C27" i="1"/>
  <c r="E27" i="1" s="1"/>
  <c r="C26" i="1"/>
  <c r="E26" i="1" s="1"/>
  <c r="C25" i="1"/>
  <c r="G25" i="1" s="1"/>
  <c r="C24" i="1"/>
  <c r="E24" i="1" s="1"/>
  <c r="C23" i="1"/>
  <c r="G23" i="1" s="1"/>
  <c r="H22" i="1"/>
  <c r="G22" i="1"/>
  <c r="F22" i="1"/>
  <c r="E22" i="1"/>
  <c r="C22" i="1"/>
  <c r="C21" i="1"/>
  <c r="H21" i="1" s="1"/>
  <c r="H20" i="1"/>
  <c r="G20" i="1"/>
  <c r="F20" i="1"/>
  <c r="C20" i="1"/>
  <c r="E20" i="1" s="1"/>
  <c r="C19" i="1"/>
  <c r="E19" i="1" s="1"/>
  <c r="G18" i="1"/>
  <c r="E18" i="1"/>
  <c r="C18" i="1"/>
  <c r="D18" i="1" s="1"/>
  <c r="P15" i="1"/>
  <c r="N15" i="1" s="1"/>
  <c r="O15" i="1"/>
  <c r="M15" i="1"/>
  <c r="L15" i="1"/>
  <c r="H15" i="1"/>
  <c r="C15" i="1"/>
  <c r="G15" i="1" s="1"/>
  <c r="P14" i="1"/>
  <c r="O14" i="1" s="1"/>
  <c r="L14" i="1"/>
  <c r="C14" i="1"/>
  <c r="F14" i="1" s="1"/>
  <c r="P13" i="1"/>
  <c r="L13" i="1" s="1"/>
  <c r="O13" i="1"/>
  <c r="N13" i="1"/>
  <c r="M13" i="1"/>
  <c r="H13" i="1"/>
  <c r="G13" i="1"/>
  <c r="F13" i="1"/>
  <c r="C13" i="1"/>
  <c r="P12" i="1"/>
  <c r="M12" i="1" s="1"/>
  <c r="O12" i="1"/>
  <c r="N12" i="1"/>
  <c r="H12" i="1"/>
  <c r="G12" i="1"/>
  <c r="C12" i="1"/>
  <c r="F12" i="1" s="1"/>
  <c r="P11" i="1"/>
  <c r="L11" i="1" s="1"/>
  <c r="O11" i="1"/>
  <c r="H11" i="1"/>
  <c r="C11" i="1"/>
  <c r="G11" i="1" s="1"/>
  <c r="P10" i="1"/>
  <c r="O10" i="1" s="1"/>
  <c r="C10" i="1"/>
  <c r="H10" i="1" s="1"/>
  <c r="P9" i="1"/>
  <c r="O9" i="1"/>
  <c r="N9" i="1"/>
  <c r="M9" i="1"/>
  <c r="L9" i="1"/>
  <c r="H9" i="1"/>
  <c r="G9" i="1"/>
  <c r="F9" i="1"/>
  <c r="C9" i="1"/>
  <c r="P8" i="1"/>
  <c r="M8" i="1" s="1"/>
  <c r="O8" i="1"/>
  <c r="N8" i="1"/>
  <c r="L8" i="1"/>
  <c r="H8" i="1"/>
  <c r="G8" i="1"/>
  <c r="C8" i="1"/>
  <c r="F8" i="1" s="1"/>
  <c r="D19" i="1" l="1"/>
  <c r="G24" i="1"/>
  <c r="D32" i="1"/>
  <c r="G34" i="1"/>
  <c r="D26" i="1"/>
  <c r="D34" i="1"/>
  <c r="E21" i="1"/>
  <c r="G19" i="1"/>
  <c r="F21" i="1"/>
  <c r="D27" i="1"/>
  <c r="G21" i="1"/>
  <c r="D23" i="1"/>
  <c r="D25" i="1"/>
  <c r="D35" i="1"/>
  <c r="D24" i="1"/>
  <c r="E23" i="1"/>
  <c r="E25" i="1"/>
  <c r="D33" i="1"/>
  <c r="E35" i="1"/>
  <c r="L10" i="1"/>
  <c r="M10" i="1"/>
  <c r="N10" i="1"/>
  <c r="M11" i="1"/>
  <c r="L12" i="1"/>
  <c r="G14" i="1"/>
  <c r="F15" i="1"/>
  <c r="N11" i="1"/>
  <c r="H14" i="1"/>
  <c r="N14" i="1"/>
  <c r="F10" i="1"/>
  <c r="M14" i="1"/>
  <c r="G10" i="1"/>
  <c r="F11" i="1"/>
</calcChain>
</file>

<file path=xl/sharedStrings.xml><?xml version="1.0" encoding="utf-8"?>
<sst xmlns="http://schemas.openxmlformats.org/spreadsheetml/2006/main" count="240" uniqueCount="79">
  <si>
    <t>Modelo</t>
  </si>
  <si>
    <t>µ</t>
  </si>
  <si>
    <t>s</t>
  </si>
  <si>
    <t>"+prob"</t>
  </si>
  <si>
    <t>A1</t>
  </si>
  <si>
    <t>Normal</t>
  </si>
  <si>
    <t>Triangular</t>
  </si>
  <si>
    <t>Beta-Pert</t>
  </si>
  <si>
    <t>Cód</t>
  </si>
  <si>
    <t>A0</t>
  </si>
  <si>
    <t>Slack</t>
  </si>
  <si>
    <t>Lognormal</t>
  </si>
  <si>
    <t>Buffer</t>
  </si>
  <si>
    <t>Coste</t>
  </si>
  <si>
    <t>Activity</t>
  </si>
  <si>
    <t>PDF</t>
  </si>
  <si>
    <t>max</t>
  </si>
  <si>
    <t>min</t>
  </si>
  <si>
    <t>Deterministic</t>
  </si>
  <si>
    <t>Uniform</t>
  </si>
  <si>
    <t>Precedents</t>
  </si>
  <si>
    <t>Duration</t>
  </si>
  <si>
    <t>Cost</t>
  </si>
  <si>
    <t>RESET</t>
  </si>
  <si>
    <t>Nº of activities:</t>
  </si>
  <si>
    <t>Nº Monte Carlo Simulations:</t>
  </si>
  <si>
    <t>Fixed cost</t>
  </si>
  <si>
    <t>Variable cost</t>
  </si>
  <si>
    <t>Cod.</t>
  </si>
  <si>
    <t>Nº of duration risks:</t>
  </si>
  <si>
    <t>Nº of cost risks:</t>
  </si>
  <si>
    <t>A2</t>
  </si>
  <si>
    <t>A3</t>
  </si>
  <si>
    <t>A4</t>
  </si>
  <si>
    <t>A5</t>
  </si>
  <si>
    <t>A6</t>
  </si>
  <si>
    <t>A7</t>
  </si>
  <si>
    <t>A8</t>
  </si>
  <si>
    <t>A9</t>
  </si>
  <si>
    <t>Risk/Act</t>
  </si>
  <si>
    <t>P / I</t>
  </si>
  <si>
    <t>t / C</t>
  </si>
  <si>
    <t>P</t>
  </si>
  <si>
    <t>I</t>
  </si>
  <si>
    <t>t</t>
  </si>
  <si>
    <t>R1</t>
  </si>
  <si>
    <t>A10</t>
  </si>
  <si>
    <t>R2</t>
  </si>
  <si>
    <t>A11</t>
  </si>
  <si>
    <t>R3</t>
  </si>
  <si>
    <t>A12</t>
  </si>
  <si>
    <t>R4</t>
  </si>
  <si>
    <t>A13</t>
  </si>
  <si>
    <t>R5</t>
  </si>
  <si>
    <t>Af</t>
  </si>
  <si>
    <t>C</t>
  </si>
  <si>
    <t>Cost Risk1</t>
  </si>
  <si>
    <t>R6</t>
  </si>
  <si>
    <t>Cost Risk2</t>
  </si>
  <si>
    <t>R7</t>
  </si>
  <si>
    <t>Cost Risk3</t>
  </si>
  <si>
    <t>R8</t>
  </si>
  <si>
    <t>Cost Risk4</t>
  </si>
  <si>
    <t>R9</t>
  </si>
  <si>
    <t>Same Risk</t>
  </si>
  <si>
    <t>- In the RED-shaded cell, the VARIABLE DURATION corresponding to the activity affecting that duration risk must be entered.</t>
  </si>
  <si>
    <t>- Each BLUE-shaded cell must enter the corresponding ACTIVITY number affected by this Duration and/or Cost risk.</t>
  </si>
  <si>
    <t>- Identify with the original name of the risk (a, b,...) in the WHITE-shaded cell of the 'Same Risk' column. If the same risk can affect an activity's duration and cost simultaneously, designate these risks with the same letter (the original risk).</t>
  </si>
  <si>
    <t>Risk Correlation</t>
  </si>
  <si>
    <t>'1' means positive correlation (e.g. R5 will occur only if R2 occurs).</t>
  </si>
  <si>
    <t>'-1' means negative correlation (e.g. R7 will occur only if R3 does NOT occur).</t>
  </si>
  <si>
    <t>a</t>
  </si>
  <si>
    <t>b</t>
  </si>
  <si>
    <t>c</t>
  </si>
  <si>
    <t>d</t>
  </si>
  <si>
    <t>e</t>
  </si>
  <si>
    <t>X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</si>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</sst>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97C1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ck">
        <color rgb="FF002060"/>
      </bottom>
      <diagonal/>
    </border>
    <border>
      <left style="thin">
        <color rgb="FF002060"/>
      </left>
      <right/>
      <top style="double">
        <color rgb="FF002060"/>
      </top>
      <bottom style="thick">
        <color rgb="FF002060"/>
      </bottom>
      <diagonal/>
    </border>
    <border>
      <left style="double">
        <color rgb="FF002060"/>
      </left>
      <right/>
      <top/>
      <bottom/>
      <diagonal/>
    </border>
    <border>
      <left/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 style="double">
        <color rgb="FF002060"/>
      </bottom>
      <diagonal/>
    </border>
    <border>
      <left/>
      <right/>
      <top style="thick">
        <color rgb="FF002060"/>
      </top>
      <bottom style="double">
        <color rgb="FF002060"/>
      </bottom>
      <diagonal/>
    </border>
    <border>
      <left/>
      <right style="thick">
        <color rgb="FF002060"/>
      </right>
      <top style="thick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quotePrefix="1" applyFont="1"/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92D050"/>
        </patternFill>
      </fill>
    </dxf>
    <dxf>
      <font>
        <b/>
        <i val="0"/>
      </font>
      <numFmt numFmtId="0" formatCode="General"/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auto="1"/>
      </font>
      <fill>
        <patternFill>
          <bgColor theme="1"/>
        </patternFill>
      </fill>
    </dxf>
    <dxf>
      <fill>
        <patternFill>
          <bgColor rgb="FFFF8F8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1"/>
        </patternFill>
      </fill>
    </dxf>
    <dxf>
      <fill>
        <patternFill>
          <bgColor rgb="FFFF8F8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F8F"/>
      <color rgb="FF97C1FF"/>
      <color rgb="FFFFB7B7"/>
      <color rgb="FF0099FF"/>
      <color rgb="FF0000FF"/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5</xdr:col>
          <xdr:colOff>480060</xdr:colOff>
          <xdr:row>1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Generate Activities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5</xdr:col>
      <xdr:colOff>68036</xdr:colOff>
      <xdr:row>1</xdr:row>
      <xdr:rowOff>190499</xdr:rowOff>
    </xdr:from>
    <xdr:to>
      <xdr:col>5</xdr:col>
      <xdr:colOff>493685</xdr:colOff>
      <xdr:row>3</xdr:row>
      <xdr:rowOff>21788</xdr:rowOff>
    </xdr:to>
    <xdr:pic macro="[0]!Restablecer_Tabla"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1386" y="523874"/>
          <a:ext cx="425649" cy="4256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30480</xdr:colOff>
          <xdr:row>0</xdr:row>
          <xdr:rowOff>0</xdr:rowOff>
        </xdr:from>
        <xdr:to>
          <xdr:col>13</xdr:col>
          <xdr:colOff>495300</xdr:colOff>
          <xdr:row>1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Generate Risks Duration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30480</xdr:colOff>
          <xdr:row>2</xdr:row>
          <xdr:rowOff>0</xdr:rowOff>
        </xdr:from>
        <xdr:to>
          <xdr:col>13</xdr:col>
          <xdr:colOff>495300</xdr:colOff>
          <xdr:row>2</xdr:row>
          <xdr:rowOff>335280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11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Generate Risks Cost</a:t>
              </a:r>
            </a:p>
          </xdr:txBody>
        </xdr:sp>
        <xdr:clientData fPrintsWithSheet="0"/>
      </xdr:twoCellAnchor>
    </mc:Choice>
    <mc:Fallback/>
  </mc:AlternateContent>
  <xdr:oneCellAnchor>
    <xdr:from>
      <xdr:col>13</xdr:col>
      <xdr:colOff>711785</xdr:colOff>
      <xdr:row>0</xdr:row>
      <xdr:rowOff>0</xdr:rowOff>
    </xdr:from>
    <xdr:ext cx="2677784" cy="405432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90256" y="0"/>
          <a:ext cx="267778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©</a:t>
          </a:r>
          <a:r>
            <a:rPr lang="es-ES" sz="1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Fernando</a:t>
          </a:r>
          <a:r>
            <a:rPr lang="es-ES" sz="16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Acebes Senovilla</a:t>
          </a:r>
          <a:endParaRPr lang="es-ES" sz="16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W52"/>
  <sheetViews>
    <sheetView showGridLines="0" tabSelected="1" zoomScale="85" zoomScaleNormal="85" workbookViewId="0">
      <selection activeCell="N22" sqref="N22"/>
    </sheetView>
  </sheetViews>
  <sheetFormatPr baseColWidth="10" defaultRowHeight="14.4" x14ac:dyDescent="0.3"/>
  <cols>
    <col min="1" max="1" width="18.6640625" customWidth="1"/>
    <col min="2" max="2" width="13.5546875" bestFit="1" customWidth="1"/>
    <col min="3" max="3" width="5" bestFit="1" customWidth="1"/>
    <col min="10" max="10" width="12.44140625" customWidth="1"/>
    <col min="13" max="13" width="11.44140625" style="13"/>
    <col min="14" max="14" width="12.109375" style="10" bestFit="1" customWidth="1"/>
    <col min="16" max="16" width="9.33203125" customWidth="1"/>
    <col min="17" max="17" width="13.5546875" bestFit="1" customWidth="1"/>
    <col min="20" max="20" width="11.44140625" style="13"/>
    <col min="21" max="21" width="11.44140625" style="5"/>
    <col min="22" max="37" width="6.21875" style="25" customWidth="1"/>
    <col min="38" max="621" width="11.5546875" style="25"/>
  </cols>
  <sheetData>
    <row r="1" spans="1:621" ht="26.25" customHeight="1" thickBot="1" x14ac:dyDescent="0.35">
      <c r="A1" s="11" t="s">
        <v>24</v>
      </c>
      <c r="B1" s="20">
        <v>8</v>
      </c>
      <c r="J1" s="11" t="s">
        <v>29</v>
      </c>
      <c r="K1" s="17">
        <v>5</v>
      </c>
    </row>
    <row r="2" spans="1:621" ht="15" thickBot="1" x14ac:dyDescent="0.35"/>
    <row r="3" spans="1:621" ht="29.4" thickBot="1" x14ac:dyDescent="0.35">
      <c r="A3" s="15" t="s">
        <v>25</v>
      </c>
      <c r="B3" s="16">
        <v>20000</v>
      </c>
      <c r="E3" s="12" t="s">
        <v>23</v>
      </c>
      <c r="J3" s="11" t="s">
        <v>30</v>
      </c>
      <c r="K3" s="18">
        <v>4</v>
      </c>
    </row>
    <row r="5" spans="1:621" ht="15" thickBot="1" x14ac:dyDescent="0.35"/>
    <row r="6" spans="1:621" s="14" customFormat="1" ht="21.75" customHeight="1" thickTop="1" thickBot="1" x14ac:dyDescent="0.35">
      <c r="B6" s="35" t="s">
        <v>21</v>
      </c>
      <c r="C6" s="36"/>
      <c r="D6" s="36"/>
      <c r="E6" s="36"/>
      <c r="F6" s="36"/>
      <c r="G6" s="36"/>
      <c r="H6" s="36"/>
      <c r="I6" s="37"/>
      <c r="J6" s="38" t="s">
        <v>22</v>
      </c>
      <c r="K6" s="39"/>
      <c r="L6" s="39"/>
      <c r="M6" s="39"/>
      <c r="N6" s="39"/>
      <c r="O6" s="39"/>
      <c r="P6" s="39"/>
      <c r="Q6" s="40"/>
      <c r="T6" s="13"/>
      <c r="AE6" s="14" t="s">
        <v>45</v>
      </c>
      <c r="AF6" s="14" t="s">
        <v>47</v>
      </c>
      <c r="AG6" s="14" t="s">
        <v>49</v>
      </c>
      <c r="AH6" s="14" t="s">
        <v>51</v>
      </c>
      <c r="AI6" s="14" t="s">
        <v>53</v>
      </c>
    </row>
    <row r="7" spans="1:621" s="10" customFormat="1" ht="15.6" thickTop="1" thickBot="1" x14ac:dyDescent="0.35">
      <c r="A7" s="8" t="s">
        <v>14</v>
      </c>
      <c r="B7" s="1" t="s">
        <v>15</v>
      </c>
      <c r="C7" s="1" t="s">
        <v>28</v>
      </c>
      <c r="D7" s="1" t="s">
        <v>1</v>
      </c>
      <c r="E7" s="2" t="s">
        <v>2</v>
      </c>
      <c r="F7" s="1" t="s">
        <v>17</v>
      </c>
      <c r="G7" s="1" t="s">
        <v>3</v>
      </c>
      <c r="H7" s="3" t="s">
        <v>16</v>
      </c>
      <c r="I7" s="1" t="s">
        <v>10</v>
      </c>
      <c r="J7" s="24" t="s">
        <v>27</v>
      </c>
      <c r="K7" s="3" t="s">
        <v>26</v>
      </c>
      <c r="L7" s="2" t="s">
        <v>2</v>
      </c>
      <c r="M7" s="1" t="s">
        <v>17</v>
      </c>
      <c r="N7" s="1" t="s">
        <v>3</v>
      </c>
      <c r="O7" s="3" t="s">
        <v>16</v>
      </c>
      <c r="P7" s="1" t="s">
        <v>28</v>
      </c>
      <c r="Q7" s="1" t="s">
        <v>15</v>
      </c>
      <c r="T7" s="13"/>
      <c r="U7" s="1" t="s">
        <v>20</v>
      </c>
      <c r="V7" s="5" t="s">
        <v>9</v>
      </c>
      <c r="W7" s="5" t="s">
        <v>4</v>
      </c>
      <c r="X7" s="5" t="s">
        <v>31</v>
      </c>
      <c r="Y7" s="5" t="s">
        <v>32</v>
      </c>
      <c r="Z7" s="5" t="s">
        <v>33</v>
      </c>
      <c r="AA7" s="5" t="s">
        <v>34</v>
      </c>
      <c r="AB7" s="5" t="s">
        <v>35</v>
      </c>
      <c r="AC7" s="5" t="s">
        <v>36</v>
      </c>
      <c r="AD7" s="5" t="s">
        <v>37</v>
      </c>
      <c r="AE7" s="5" t="s">
        <v>38</v>
      </c>
      <c r="AF7" s="5" t="s">
        <v>46</v>
      </c>
      <c r="AG7" s="5" t="s">
        <v>48</v>
      </c>
      <c r="AH7" s="5" t="s">
        <v>50</v>
      </c>
      <c r="AI7" s="5" t="s">
        <v>52</v>
      </c>
      <c r="AJ7" s="5" t="s">
        <v>54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</row>
    <row r="8" spans="1:621" ht="15.6" thickTop="1" thickBot="1" x14ac:dyDescent="0.35">
      <c r="A8" s="9" t="s">
        <v>4</v>
      </c>
      <c r="B8" s="4" t="s">
        <v>5</v>
      </c>
      <c r="C8" s="4">
        <f>IF(B8="Deterministic",1,IF(B8="Uniform",2,IF(B8="Normal",3,IF(B8="Triangular",4,IF(B8="Beta-Pert",5,IF(B8="Lognormal",6,IF(B8="Buffer",10,0)))))))</f>
        <v>3</v>
      </c>
      <c r="D8" s="6">
        <v>2</v>
      </c>
      <c r="E8" s="7">
        <v>0.4</v>
      </c>
      <c r="F8" s="7" t="str">
        <f>IF(C8=1,"X",IF(C8=2,"",IF(C8=3,"X",IF(C8=4,"",IF(C8=5,"",IF(C8=6,"X","X"))))))</f>
        <v>X</v>
      </c>
      <c r="G8" s="7" t="str">
        <f>IF(C8=1,"X",IF(C8=2,"X",IF(C8=3,"X",IF(C8=4,"",IF(C8=5,"",IF(C8=6,"X","X"))))))</f>
        <v>X</v>
      </c>
      <c r="H8" s="7" t="str">
        <f>IF(C8=1,"X",IF(C8=2,"",IF(C8=3,"X",IF(C8=4,"",IF(C8=5,"",IF(C8=6,"X","X"))))))</f>
        <v>X</v>
      </c>
      <c r="I8" s="21">
        <v>0</v>
      </c>
      <c r="J8" s="19">
        <v>755</v>
      </c>
      <c r="K8" s="23">
        <v>0</v>
      </c>
      <c r="L8" s="7" t="str">
        <f>IF(P8=1,"X",IF(P8=2,"X",IF(P8=3,"",IF(P8=4,"X",IF(P8=5,"X","")))))</f>
        <v>X</v>
      </c>
      <c r="M8" s="7" t="str">
        <f>IF(P8=1,"X",IF(P8=2,"",IF(P8=3,"X",IF(P8=4,"",IF(P8=5,"","X")))))</f>
        <v>X</v>
      </c>
      <c r="N8" s="7" t="str">
        <f>IF(P8=1,"X",IF(P8=2,"X",IF(P8=3,"X",IF(P8=4,"",IF(P8=5,"","X")))))</f>
        <v>X</v>
      </c>
      <c r="O8" s="7" t="str">
        <f>IF(P8=1,"X",IF(P8=2,"",IF(P8=3,"X",IF(P8=4,"",IF(P8=5,"","X")))))</f>
        <v>X</v>
      </c>
      <c r="P8" s="4">
        <f>IF(Q8="Deterministic",1,IF(Q8="Uniform",2,IF(Q8="Normal",3,IF(Q8="Triangular",4,IF(Q8="Beta-Pert",5,0)))))</f>
        <v>1</v>
      </c>
      <c r="Q8" s="4" t="s">
        <v>18</v>
      </c>
      <c r="U8" s="22" t="s">
        <v>9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</row>
    <row r="9" spans="1:621" ht="15.6" thickTop="1" thickBot="1" x14ac:dyDescent="0.35">
      <c r="A9" s="9" t="s">
        <v>31</v>
      </c>
      <c r="B9" s="4" t="s">
        <v>5</v>
      </c>
      <c r="C9" s="4">
        <f t="shared" ref="C9:C15" si="0">IF(B9="Deterministic",1,IF(B9="Uniform",2,IF(B9="Normal",3,IF(B9="Triangular",4,IF(B9="Beta-Pert",5,IF(B9="Lognormal",6,IF(B9="Buffer",10,0)))))))</f>
        <v>3</v>
      </c>
      <c r="D9" s="6">
        <v>4</v>
      </c>
      <c r="E9" s="7">
        <v>0.8</v>
      </c>
      <c r="F9" s="7" t="str">
        <f t="shared" ref="F9:F15" si="1">IF(C9=1,"X",IF(C9=2,"",IF(C9=3,"X",IF(C9=4,"",IF(C9=5,"",IF(C9=6,"X","X"))))))</f>
        <v>X</v>
      </c>
      <c r="G9" s="7" t="str">
        <f t="shared" ref="G9:G15" si="2">IF(C9=1,"X",IF(C9=2,"X",IF(C9=3,"X",IF(C9=4,"",IF(C9=5,"",IF(C9=6,"X","X"))))))</f>
        <v>X</v>
      </c>
      <c r="H9" s="7" t="str">
        <f t="shared" ref="H9:H15" si="3">IF(C9=1,"X",IF(C9=2,"",IF(C9=3,"X",IF(C9=4,"",IF(C9=5,"",IF(C9=6,"X","X"))))))</f>
        <v>X</v>
      </c>
      <c r="I9" s="21">
        <v>0</v>
      </c>
      <c r="J9" s="19">
        <v>1150</v>
      </c>
      <c r="K9" s="23">
        <v>0</v>
      </c>
      <c r="L9" s="7" t="str">
        <f t="shared" ref="L9:L15" si="4">IF(P9=1,"X",IF(P9=2,"X",IF(P9=3,"",IF(P9=4,"X",IF(P9=5,"X","")))))</f>
        <v>X</v>
      </c>
      <c r="M9" s="7" t="str">
        <f t="shared" ref="M9:M15" si="5">IF(P9=1,"X",IF(P9=2,"",IF(P9=3,"X",IF(P9=4,"",IF(P9=5,"","X")))))</f>
        <v>X</v>
      </c>
      <c r="N9" s="7" t="str">
        <f t="shared" ref="N9:N15" si="6">IF(P9=1,"X",IF(P9=2,"X",IF(P9=3,"X",IF(P9=4,"",IF(P9=5,"","X")))))</f>
        <v>X</v>
      </c>
      <c r="O9" s="7" t="str">
        <f t="shared" ref="O9:O15" si="7">IF(P9=1,"X",IF(P9=2,"",IF(P9=3,"X",IF(P9=4,"",IF(P9=5,"","X")))))</f>
        <v>X</v>
      </c>
      <c r="P9" s="4">
        <f t="shared" ref="P9:P15" si="8">IF(Q9="Deterministic",1,IF(Q9="Uniform",2,IF(Q9="Normal",3,IF(Q9="Triangular",4,IF(Q9="Beta-Pert",5,0)))))</f>
        <v>1</v>
      </c>
      <c r="Q9" s="4" t="s">
        <v>18</v>
      </c>
      <c r="U9" s="22" t="s">
        <v>4</v>
      </c>
      <c r="V9" s="25">
        <v>1</v>
      </c>
    </row>
    <row r="10" spans="1:621" ht="15.6" thickTop="1" thickBot="1" x14ac:dyDescent="0.35">
      <c r="A10" s="9" t="s">
        <v>32</v>
      </c>
      <c r="B10" s="4" t="s">
        <v>5</v>
      </c>
      <c r="C10" s="4">
        <f t="shared" si="0"/>
        <v>3</v>
      </c>
      <c r="D10" s="6">
        <v>7</v>
      </c>
      <c r="E10" s="7">
        <v>1.2</v>
      </c>
      <c r="F10" s="7" t="str">
        <f t="shared" si="1"/>
        <v>X</v>
      </c>
      <c r="G10" s="7" t="str">
        <f t="shared" si="2"/>
        <v>X</v>
      </c>
      <c r="H10" s="7" t="str">
        <f t="shared" si="3"/>
        <v>X</v>
      </c>
      <c r="I10" s="21">
        <v>0</v>
      </c>
      <c r="J10" s="19">
        <v>630</v>
      </c>
      <c r="K10" s="23">
        <v>0</v>
      </c>
      <c r="L10" s="7" t="str">
        <f t="shared" si="4"/>
        <v>X</v>
      </c>
      <c r="M10" s="7" t="str">
        <f t="shared" si="5"/>
        <v>X</v>
      </c>
      <c r="N10" s="7" t="str">
        <f t="shared" si="6"/>
        <v>X</v>
      </c>
      <c r="O10" s="7" t="str">
        <f t="shared" si="7"/>
        <v>X</v>
      </c>
      <c r="P10" s="4">
        <f t="shared" si="8"/>
        <v>1</v>
      </c>
      <c r="Q10" s="4" t="s">
        <v>18</v>
      </c>
      <c r="U10" s="22" t="s">
        <v>31</v>
      </c>
      <c r="V10" s="25">
        <v>1</v>
      </c>
    </row>
    <row r="11" spans="1:621" ht="15.6" thickTop="1" thickBot="1" x14ac:dyDescent="0.35">
      <c r="A11" s="9" t="s">
        <v>33</v>
      </c>
      <c r="B11" s="4" t="s">
        <v>5</v>
      </c>
      <c r="C11" s="4">
        <f t="shared" si="0"/>
        <v>3</v>
      </c>
      <c r="D11" s="6">
        <v>3</v>
      </c>
      <c r="E11" s="7">
        <v>0.4</v>
      </c>
      <c r="F11" s="7" t="str">
        <f t="shared" si="1"/>
        <v>X</v>
      </c>
      <c r="G11" s="7" t="str">
        <f t="shared" si="2"/>
        <v>X</v>
      </c>
      <c r="H11" s="7" t="str">
        <f t="shared" si="3"/>
        <v>X</v>
      </c>
      <c r="I11" s="21">
        <v>0</v>
      </c>
      <c r="J11" s="19">
        <v>916</v>
      </c>
      <c r="K11" s="23">
        <v>0</v>
      </c>
      <c r="L11" s="7" t="str">
        <f t="shared" si="4"/>
        <v>X</v>
      </c>
      <c r="M11" s="7" t="str">
        <f t="shared" si="5"/>
        <v>X</v>
      </c>
      <c r="N11" s="7" t="str">
        <f t="shared" si="6"/>
        <v>X</v>
      </c>
      <c r="O11" s="7" t="str">
        <f t="shared" si="7"/>
        <v>X</v>
      </c>
      <c r="P11" s="4">
        <f t="shared" si="8"/>
        <v>1</v>
      </c>
      <c r="Q11" s="4" t="s">
        <v>18</v>
      </c>
      <c r="U11" s="22" t="s">
        <v>32</v>
      </c>
      <c r="V11" s="25">
        <v>1</v>
      </c>
    </row>
    <row r="12" spans="1:621" ht="15.6" thickTop="1" thickBot="1" x14ac:dyDescent="0.35">
      <c r="A12" s="9" t="s">
        <v>34</v>
      </c>
      <c r="B12" s="4" t="s">
        <v>5</v>
      </c>
      <c r="C12" s="4">
        <f t="shared" si="0"/>
        <v>3</v>
      </c>
      <c r="D12" s="6">
        <v>6</v>
      </c>
      <c r="E12" s="7">
        <v>1.25</v>
      </c>
      <c r="F12" s="7" t="str">
        <f t="shared" si="1"/>
        <v>X</v>
      </c>
      <c r="G12" s="7" t="str">
        <f t="shared" si="2"/>
        <v>X</v>
      </c>
      <c r="H12" s="7" t="str">
        <f t="shared" si="3"/>
        <v>X</v>
      </c>
      <c r="I12" s="21">
        <v>0</v>
      </c>
      <c r="J12" s="19">
        <v>840</v>
      </c>
      <c r="K12" s="23">
        <v>0</v>
      </c>
      <c r="L12" s="7" t="str">
        <f t="shared" si="4"/>
        <v>X</v>
      </c>
      <c r="M12" s="7" t="str">
        <f t="shared" si="5"/>
        <v>X</v>
      </c>
      <c r="N12" s="7" t="str">
        <f t="shared" si="6"/>
        <v>X</v>
      </c>
      <c r="O12" s="7" t="str">
        <f t="shared" si="7"/>
        <v>X</v>
      </c>
      <c r="P12" s="4">
        <f t="shared" si="8"/>
        <v>1</v>
      </c>
      <c r="Q12" s="4" t="s">
        <v>18</v>
      </c>
      <c r="U12" s="22" t="s">
        <v>33</v>
      </c>
      <c r="AI12" s="25">
        <v>1</v>
      </c>
    </row>
    <row r="13" spans="1:621" ht="15.6" thickTop="1" thickBot="1" x14ac:dyDescent="0.35">
      <c r="A13" s="9" t="s">
        <v>35</v>
      </c>
      <c r="B13" s="4" t="s">
        <v>5</v>
      </c>
      <c r="C13" s="4">
        <f t="shared" si="0"/>
        <v>3</v>
      </c>
      <c r="D13" s="6">
        <v>4</v>
      </c>
      <c r="E13" s="7">
        <v>0.8</v>
      </c>
      <c r="F13" s="7" t="str">
        <f t="shared" si="1"/>
        <v>X</v>
      </c>
      <c r="G13" s="7" t="str">
        <f t="shared" si="2"/>
        <v>X</v>
      </c>
      <c r="H13" s="7" t="str">
        <f t="shared" si="3"/>
        <v>X</v>
      </c>
      <c r="I13" s="21">
        <v>0</v>
      </c>
      <c r="J13" s="19">
        <v>1250</v>
      </c>
      <c r="K13" s="23">
        <v>0</v>
      </c>
      <c r="L13" s="7" t="str">
        <f t="shared" si="4"/>
        <v>X</v>
      </c>
      <c r="M13" s="7" t="str">
        <f t="shared" si="5"/>
        <v>X</v>
      </c>
      <c r="N13" s="7" t="str">
        <f t="shared" si="6"/>
        <v>X</v>
      </c>
      <c r="O13" s="7" t="str">
        <f t="shared" si="7"/>
        <v>X</v>
      </c>
      <c r="P13" s="4">
        <f t="shared" si="8"/>
        <v>1</v>
      </c>
      <c r="Q13" s="4" t="s">
        <v>18</v>
      </c>
      <c r="U13" s="22" t="s">
        <v>34</v>
      </c>
      <c r="AE13" s="25">
        <v>1</v>
      </c>
    </row>
    <row r="14" spans="1:621" ht="15.6" thickTop="1" thickBot="1" x14ac:dyDescent="0.35">
      <c r="A14" s="9" t="s">
        <v>36</v>
      </c>
      <c r="B14" s="4" t="s">
        <v>5</v>
      </c>
      <c r="C14" s="4">
        <f t="shared" si="0"/>
        <v>3</v>
      </c>
      <c r="D14" s="6">
        <v>8</v>
      </c>
      <c r="E14" s="7">
        <v>1.4</v>
      </c>
      <c r="F14" s="7" t="str">
        <f t="shared" si="1"/>
        <v>X</v>
      </c>
      <c r="G14" s="7" t="str">
        <f t="shared" si="2"/>
        <v>X</v>
      </c>
      <c r="H14" s="7" t="str">
        <f t="shared" si="3"/>
        <v>X</v>
      </c>
      <c r="I14" s="21">
        <v>0</v>
      </c>
      <c r="J14" s="19">
        <v>875</v>
      </c>
      <c r="K14" s="23">
        <v>0</v>
      </c>
      <c r="L14" s="7" t="str">
        <f t="shared" si="4"/>
        <v>X</v>
      </c>
      <c r="M14" s="7" t="str">
        <f t="shared" si="5"/>
        <v>X</v>
      </c>
      <c r="N14" s="7" t="str">
        <f t="shared" si="6"/>
        <v>X</v>
      </c>
      <c r="O14" s="7" t="str">
        <f t="shared" si="7"/>
        <v>X</v>
      </c>
      <c r="P14" s="4">
        <f t="shared" si="8"/>
        <v>1</v>
      </c>
      <c r="Q14" s="4" t="s">
        <v>18</v>
      </c>
      <c r="U14" s="22" t="s">
        <v>35</v>
      </c>
      <c r="Y14" s="25">
        <v>1</v>
      </c>
      <c r="AE14" s="25">
        <v>1</v>
      </c>
    </row>
    <row r="15" spans="1:621" ht="15" thickTop="1" x14ac:dyDescent="0.3">
      <c r="A15" s="9" t="s">
        <v>37</v>
      </c>
      <c r="B15" s="4" t="s">
        <v>5</v>
      </c>
      <c r="C15" s="4">
        <f t="shared" si="0"/>
        <v>3</v>
      </c>
      <c r="D15" s="6">
        <v>2</v>
      </c>
      <c r="E15" s="7">
        <v>0.2</v>
      </c>
      <c r="F15" s="7" t="str">
        <f t="shared" si="1"/>
        <v>X</v>
      </c>
      <c r="G15" s="7" t="str">
        <f t="shared" si="2"/>
        <v>X</v>
      </c>
      <c r="H15" s="7" t="str">
        <f t="shared" si="3"/>
        <v>X</v>
      </c>
      <c r="I15" s="21">
        <v>0</v>
      </c>
      <c r="J15" s="19">
        <v>250</v>
      </c>
      <c r="K15" s="23">
        <v>0</v>
      </c>
      <c r="L15" s="7" t="str">
        <f t="shared" si="4"/>
        <v>X</v>
      </c>
      <c r="M15" s="7" t="str">
        <f t="shared" si="5"/>
        <v>X</v>
      </c>
      <c r="N15" s="7" t="str">
        <f t="shared" si="6"/>
        <v>X</v>
      </c>
      <c r="O15" s="7" t="str">
        <f t="shared" si="7"/>
        <v>X</v>
      </c>
      <c r="P15" s="4">
        <f t="shared" si="8"/>
        <v>1</v>
      </c>
      <c r="Q15" s="4" t="s">
        <v>18</v>
      </c>
      <c r="U15" s="22" t="s">
        <v>36</v>
      </c>
      <c r="Z15" s="25">
        <v>1</v>
      </c>
    </row>
    <row r="16" spans="1:621" ht="15" thickBot="1" x14ac:dyDescent="0.35">
      <c r="U16" s="22" t="s">
        <v>37</v>
      </c>
      <c r="AG16" s="25">
        <v>1</v>
      </c>
    </row>
    <row r="17" spans="1:34" ht="15.6" thickTop="1" thickBot="1" x14ac:dyDescent="0.35">
      <c r="A17" s="8" t="s">
        <v>14</v>
      </c>
      <c r="B17" s="1" t="s">
        <v>15</v>
      </c>
      <c r="C17" s="1" t="s">
        <v>28</v>
      </c>
      <c r="D17" s="1" t="s">
        <v>1</v>
      </c>
      <c r="E17" s="2" t="s">
        <v>2</v>
      </c>
      <c r="F17" s="1" t="s">
        <v>17</v>
      </c>
      <c r="G17" s="1" t="s">
        <v>3</v>
      </c>
      <c r="H17" s="3" t="s">
        <v>16</v>
      </c>
      <c r="I17" s="1" t="s">
        <v>40</v>
      </c>
      <c r="J17" s="24" t="s">
        <v>41</v>
      </c>
      <c r="K17" s="3" t="s">
        <v>39</v>
      </c>
      <c r="L17" s="3" t="s">
        <v>64</v>
      </c>
      <c r="T17" s="13" t="s">
        <v>45</v>
      </c>
      <c r="U17" s="22" t="s">
        <v>38</v>
      </c>
      <c r="X17" s="25">
        <v>1</v>
      </c>
    </row>
    <row r="18" spans="1:34" ht="15.6" thickTop="1" thickBot="1" x14ac:dyDescent="0.35">
      <c r="A18" s="9" t="s">
        <v>38</v>
      </c>
      <c r="B18" s="4" t="s">
        <v>19</v>
      </c>
      <c r="C18" s="4">
        <f t="shared" ref="C18:C27" si="9">IF(B18="Deterministic",1,IF(B18="Uniform",2,IF(B18="Normal",3,IF(B18="Triangular",4,IF(B18="Beta-Pert",5,IF(B18="Lognormal",6,IF(B18="Buffer",10,0)))))))</f>
        <v>2</v>
      </c>
      <c r="D18" s="6" t="str">
        <f>IF(C18=1,"",IF(C18=2,"X",IF(C18=3,"",IF(C18=4,"X",IF(C18=5,"X",IF(C18=6,"",IF(C18=10,"","X")))))))</f>
        <v>X</v>
      </c>
      <c r="E18" s="7" t="str">
        <f>IF(C18=1,"X",IF(C18=2,"X",IF(C18=3,"",IF(C18=4,"X",IF(C18=5,"X",IF(C18=6,"","X"))))))</f>
        <v>X</v>
      </c>
      <c r="F18" s="7">
        <v>0.75</v>
      </c>
      <c r="G18" s="7" t="str">
        <f>IF(C18=1,"X",IF(C18=2,"X",IF(C18=3,"X",IF(C18=4,"",IF(C18=5,"",IF(C18=6,"X","X"))))))</f>
        <v>X</v>
      </c>
      <c r="H18" s="7">
        <v>0.8</v>
      </c>
      <c r="I18" s="21" t="s">
        <v>42</v>
      </c>
      <c r="J18" s="19" t="s">
        <v>44</v>
      </c>
      <c r="K18" s="23" t="s">
        <v>45</v>
      </c>
      <c r="L18" s="33" t="s">
        <v>71</v>
      </c>
      <c r="T18" s="13" t="s">
        <v>47</v>
      </c>
      <c r="U18" s="22" t="s">
        <v>46</v>
      </c>
      <c r="AA18" s="25">
        <v>1</v>
      </c>
    </row>
    <row r="19" spans="1:34" ht="15.6" thickTop="1" thickBot="1" x14ac:dyDescent="0.35">
      <c r="A19" s="9" t="s">
        <v>38</v>
      </c>
      <c r="B19" s="4" t="s">
        <v>19</v>
      </c>
      <c r="C19" s="4">
        <f t="shared" si="9"/>
        <v>2</v>
      </c>
      <c r="D19" s="6" t="str">
        <f t="shared" ref="D19" si="10">IF(C19=1,"",IF(C19=2,"X",IF(C19=3,"",IF(C19=4,"X",IF(C19=5,"X",IF(C19=6,"",IF(C19=10,"","X")))))))</f>
        <v>X</v>
      </c>
      <c r="E19" s="7" t="str">
        <f t="shared" ref="E19" si="11">IF(C19=1,"X",IF(C19=2,"X",IF(C19=3,"",IF(C19=4,"X",IF(C19=5,"X",IF(C19=6,"","X"))))))</f>
        <v>X</v>
      </c>
      <c r="F19" s="7">
        <v>0.8</v>
      </c>
      <c r="G19" s="7" t="str">
        <f t="shared" ref="G19" si="12">IF(C19=1,"X",IF(C19=2,"X",IF(C19=3,"X",IF(C19=4,"",IF(C19=5,"",IF(C19=6,"X","X"))))))</f>
        <v>X</v>
      </c>
      <c r="H19" s="7">
        <v>1</v>
      </c>
      <c r="I19" s="21" t="s">
        <v>43</v>
      </c>
      <c r="J19" s="26">
        <v>1750</v>
      </c>
      <c r="K19" s="27">
        <v>2</v>
      </c>
      <c r="L19" s="44">
        <v>0</v>
      </c>
      <c r="T19" s="13" t="s">
        <v>49</v>
      </c>
      <c r="U19" s="22" t="s">
        <v>48</v>
      </c>
      <c r="AB19" s="25">
        <v>1</v>
      </c>
    </row>
    <row r="20" spans="1:34" ht="15.6" thickTop="1" thickBot="1" x14ac:dyDescent="0.35">
      <c r="A20" s="9" t="s">
        <v>46</v>
      </c>
      <c r="B20" s="4" t="s">
        <v>18</v>
      </c>
      <c r="C20" s="4">
        <f t="shared" si="9"/>
        <v>1</v>
      </c>
      <c r="D20" s="6">
        <v>0.3</v>
      </c>
      <c r="E20" s="7" t="str">
        <f>IF(C20=1,"X",IF(C20=2,"X",IF(C20=3,"",IF(C20=4,"X",IF(C20=5,"X",IF(C20=6,"","X"))))))</f>
        <v>X</v>
      </c>
      <c r="F20" s="7" t="str">
        <f>IF(C20=1,"X",IF(C20=2,"",IF(C20=3,"X",IF(C20=4,"",IF(C20=5,"",IF(C20=6,"X","X"))))))</f>
        <v>X</v>
      </c>
      <c r="G20" s="7" t="str">
        <f>IF(C20=1,"X",IF(C20=2,"X",IF(C20=3,"X",IF(C20=4,"",IF(C20=5,"",IF(C20=6,"X","X"))))))</f>
        <v>X</v>
      </c>
      <c r="H20" s="7" t="str">
        <f>IF(C20=1,"X",IF(C20=2,"",IF(C20=3,"X",IF(C20=4,"",IF(C20=5,"",IF(C20=6,"X","X"))))))</f>
        <v>X</v>
      </c>
      <c r="I20" s="21" t="s">
        <v>42</v>
      </c>
      <c r="J20" s="19" t="s">
        <v>44</v>
      </c>
      <c r="K20" s="23" t="s">
        <v>47</v>
      </c>
      <c r="L20" s="33" t="s">
        <v>72</v>
      </c>
      <c r="T20" s="13" t="s">
        <v>51</v>
      </c>
      <c r="U20" s="22" t="s">
        <v>50</v>
      </c>
      <c r="W20" s="25">
        <v>1</v>
      </c>
    </row>
    <row r="21" spans="1:34" ht="15.6" thickTop="1" thickBot="1" x14ac:dyDescent="0.35">
      <c r="A21" s="9" t="s">
        <v>46</v>
      </c>
      <c r="B21" s="4" t="s">
        <v>18</v>
      </c>
      <c r="C21" s="4">
        <f t="shared" si="9"/>
        <v>1</v>
      </c>
      <c r="D21" s="6">
        <v>5.5</v>
      </c>
      <c r="E21" s="7" t="str">
        <f t="shared" ref="E21" si="13">IF(C21=1,"X",IF(C21=2,"X",IF(C21=3,"",IF(C21=4,"X",IF(C21=5,"X",IF(C21=6,"","X"))))))</f>
        <v>X</v>
      </c>
      <c r="F21" s="7" t="str">
        <f t="shared" ref="F21:F22" si="14">IF(C21=1,"X",IF(C21=2,"",IF(C21=3,"X",IF(C21=4,"",IF(C21=5,"",IF(C21=6,"X","X"))))))</f>
        <v>X</v>
      </c>
      <c r="G21" s="7" t="str">
        <f t="shared" ref="G21:G23" si="15">IF(C21=1,"X",IF(C21=2,"X",IF(C21=3,"X",IF(C21=4,"",IF(C21=5,"",IF(C21=6,"X","X"))))))</f>
        <v>X</v>
      </c>
      <c r="H21" s="7" t="str">
        <f t="shared" ref="H21:H22" si="16">IF(C21=1,"X",IF(C21=2,"",IF(C21=3,"X",IF(C21=4,"",IF(C21=5,"",IF(C21=6,"X","X"))))))</f>
        <v>X</v>
      </c>
      <c r="I21" s="21" t="s">
        <v>43</v>
      </c>
      <c r="J21" s="26">
        <v>840</v>
      </c>
      <c r="K21" s="27">
        <v>5</v>
      </c>
      <c r="L21" s="44">
        <v>0</v>
      </c>
      <c r="T21" s="13" t="s">
        <v>53</v>
      </c>
      <c r="U21" s="22" t="s">
        <v>52</v>
      </c>
      <c r="AH21" s="25">
        <v>1</v>
      </c>
    </row>
    <row r="22" spans="1:34" ht="15.6" thickTop="1" thickBot="1" x14ac:dyDescent="0.35">
      <c r="A22" s="9" t="s">
        <v>48</v>
      </c>
      <c r="B22" s="4" t="s">
        <v>18</v>
      </c>
      <c r="C22" s="4">
        <f t="shared" si="9"/>
        <v>1</v>
      </c>
      <c r="D22" s="6">
        <v>0.05</v>
      </c>
      <c r="E22" s="7" t="str">
        <f>IF(C22=1,"X",IF(C22=2,"X",IF(C22=3,"",IF(C22=4,"X",IF(C22=5,"X",IF(C22=6,"","X"))))))</f>
        <v>X</v>
      </c>
      <c r="F22" s="7" t="str">
        <f t="shared" si="14"/>
        <v>X</v>
      </c>
      <c r="G22" s="7" t="str">
        <f t="shared" si="15"/>
        <v>X</v>
      </c>
      <c r="H22" s="7" t="str">
        <f t="shared" si="16"/>
        <v>X</v>
      </c>
      <c r="I22" s="21" t="s">
        <v>42</v>
      </c>
      <c r="J22" s="19" t="s">
        <v>44</v>
      </c>
      <c r="K22" s="23" t="s">
        <v>49</v>
      </c>
      <c r="L22" s="34" t="s">
        <v>73</v>
      </c>
      <c r="U22" s="22" t="s">
        <v>54</v>
      </c>
      <c r="AC22" s="25">
        <v>1</v>
      </c>
      <c r="AD22" s="25">
        <v>1</v>
      </c>
      <c r="AF22" s="25">
        <v>1</v>
      </c>
    </row>
    <row r="23" spans="1:34" ht="15.6" thickTop="1" thickBot="1" x14ac:dyDescent="0.35">
      <c r="A23" s="9" t="s">
        <v>48</v>
      </c>
      <c r="B23" s="4" t="s">
        <v>19</v>
      </c>
      <c r="C23" s="4">
        <f t="shared" si="9"/>
        <v>2</v>
      </c>
      <c r="D23" s="6" t="str">
        <f t="shared" ref="D23" si="17">IF(C23=1,"",IF(C23=2,"X",IF(C23=3,"",IF(C23=4,"X",IF(C23=5,"X",IF(C23=6,"",IF(C23=10,"","X")))))))</f>
        <v>X</v>
      </c>
      <c r="E23" s="7" t="str">
        <f t="shared" ref="E23" si="18">IF(C23=1,"X",IF(C23=2,"X",IF(C23=3,"",IF(C23=4,"X",IF(C23=5,"X",IF(C23=6,"","X"))))))</f>
        <v>X</v>
      </c>
      <c r="F23" s="7">
        <v>8</v>
      </c>
      <c r="G23" s="7" t="str">
        <f t="shared" si="15"/>
        <v>X</v>
      </c>
      <c r="H23" s="7">
        <v>10</v>
      </c>
      <c r="I23" s="21" t="s">
        <v>43</v>
      </c>
      <c r="J23" s="26">
        <v>1250</v>
      </c>
      <c r="K23" s="27">
        <v>6</v>
      </c>
      <c r="L23" s="44">
        <v>0</v>
      </c>
    </row>
    <row r="24" spans="1:34" ht="15.6" thickTop="1" thickBot="1" x14ac:dyDescent="0.35">
      <c r="A24" s="9" t="s">
        <v>50</v>
      </c>
      <c r="B24" s="4" t="s">
        <v>19</v>
      </c>
      <c r="C24" s="4">
        <f t="shared" si="9"/>
        <v>2</v>
      </c>
      <c r="D24" s="6" t="str">
        <f>IF(C24=1,"",IF(C24=2,"X",IF(C24=3,"",IF(C24=4,"X",IF(C24=5,"X",IF(C24=6,"",IF(C24=10,"","X")))))))</f>
        <v>X</v>
      </c>
      <c r="E24" s="7" t="str">
        <f>IF(C24=1,"X",IF(C24=2,"X",IF(C24=3,"",IF(C24=4,"X",IF(C24=5,"X",IF(C24=6,"","X"))))))</f>
        <v>X</v>
      </c>
      <c r="F24" s="7">
        <v>0.6</v>
      </c>
      <c r="G24" s="7" t="str">
        <f>IF(C24=1,"X",IF(C24=2,"X",IF(C24=3,"X",IF(C24=4,"",IF(C24=5,"",IF(C24=6,"X","X"))))))</f>
        <v>X</v>
      </c>
      <c r="H24" s="7">
        <v>0.8</v>
      </c>
      <c r="I24" s="21" t="s">
        <v>42</v>
      </c>
      <c r="J24" s="19" t="s">
        <v>44</v>
      </c>
      <c r="K24" s="23" t="s">
        <v>51</v>
      </c>
      <c r="L24" s="33" t="s">
        <v>74</v>
      </c>
    </row>
    <row r="25" spans="1:34" ht="15.6" thickTop="1" thickBot="1" x14ac:dyDescent="0.35">
      <c r="A25" s="9" t="s">
        <v>50</v>
      </c>
      <c r="B25" s="4" t="s">
        <v>19</v>
      </c>
      <c r="C25" s="4">
        <f t="shared" si="9"/>
        <v>2</v>
      </c>
      <c r="D25" s="6" t="str">
        <f t="shared" ref="D25" si="19">IF(C25=1,"",IF(C25=2,"X",IF(C25=3,"",IF(C25=4,"X",IF(C25=5,"X",IF(C25=6,"",IF(C25=10,"","X")))))))</f>
        <v>X</v>
      </c>
      <c r="E25" s="7" t="str">
        <f t="shared" ref="E25" si="20">IF(C25=1,"X",IF(C25=2,"X",IF(C25=3,"",IF(C25=4,"X",IF(C25=5,"X",IF(C25=6,"","X"))))))</f>
        <v>X</v>
      </c>
      <c r="F25" s="7">
        <v>0.8</v>
      </c>
      <c r="G25" s="7" t="str">
        <f t="shared" ref="G25" si="21">IF(C25=1,"X",IF(C25=2,"X",IF(C25=3,"X",IF(C25=4,"",IF(C25=5,"",IF(C25=6,"X","X"))))))</f>
        <v>X</v>
      </c>
      <c r="H25" s="7">
        <v>1</v>
      </c>
      <c r="I25" s="21" t="s">
        <v>43</v>
      </c>
      <c r="J25" s="26">
        <v>755</v>
      </c>
      <c r="K25" s="27">
        <v>1</v>
      </c>
      <c r="L25" s="44">
        <v>0</v>
      </c>
    </row>
    <row r="26" spans="1:34" ht="15.6" thickTop="1" thickBot="1" x14ac:dyDescent="0.35">
      <c r="A26" s="9" t="s">
        <v>52</v>
      </c>
      <c r="B26" s="4" t="s">
        <v>6</v>
      </c>
      <c r="C26" s="4">
        <f t="shared" si="9"/>
        <v>4</v>
      </c>
      <c r="D26" s="6" t="str">
        <f>IF(C26=1,"",IF(C26=2,"X",IF(C26=3,"",IF(C26=4,"X",IF(C26=5,"X",IF(C26=6,"",IF(C26=10,"","X")))))))</f>
        <v>X</v>
      </c>
      <c r="E26" s="7" t="str">
        <f>IF(C26=1,"X",IF(C26=2,"X",IF(C26=3,"",IF(C26=4,"X",IF(C26=5,"X",IF(C26=6,"","X"))))))</f>
        <v>X</v>
      </c>
      <c r="F26" s="7">
        <v>0.2</v>
      </c>
      <c r="G26" s="7">
        <v>0.3</v>
      </c>
      <c r="H26" s="7">
        <v>0.5</v>
      </c>
      <c r="I26" s="21" t="s">
        <v>42</v>
      </c>
      <c r="J26" s="19" t="s">
        <v>44</v>
      </c>
      <c r="K26" s="23" t="s">
        <v>53</v>
      </c>
      <c r="L26" s="33" t="s">
        <v>75</v>
      </c>
    </row>
    <row r="27" spans="1:34" ht="15.6" thickTop="1" thickBot="1" x14ac:dyDescent="0.35">
      <c r="A27" s="9" t="s">
        <v>52</v>
      </c>
      <c r="B27" s="4" t="s">
        <v>6</v>
      </c>
      <c r="C27" s="4">
        <f t="shared" si="9"/>
        <v>4</v>
      </c>
      <c r="D27" s="6" t="str">
        <f t="shared" ref="D27" si="22">IF(C27=1,"",IF(C27=2,"X",IF(C27=3,"",IF(C27=4,"X",IF(C27=5,"X",IF(C27=6,"",IF(C27=10,"","X")))))))</f>
        <v>X</v>
      </c>
      <c r="E27" s="7" t="str">
        <f t="shared" ref="E27" si="23">IF(C27=1,"X",IF(C27=2,"X",IF(C27=3,"",IF(C27=4,"X",IF(C27=5,"X",IF(C27=6,"","X"))))))</f>
        <v>X</v>
      </c>
      <c r="F27" s="7">
        <v>0.4</v>
      </c>
      <c r="G27" s="7">
        <v>0.5</v>
      </c>
      <c r="H27" s="7">
        <v>0.8</v>
      </c>
      <c r="I27" s="21" t="s">
        <v>43</v>
      </c>
      <c r="J27" s="26">
        <v>755</v>
      </c>
      <c r="K27" s="27">
        <v>1</v>
      </c>
      <c r="L27" s="44">
        <v>0</v>
      </c>
    </row>
    <row r="28" spans="1:34" ht="15.6" thickTop="1" thickBot="1" x14ac:dyDescent="0.35">
      <c r="A28" s="9" t="s">
        <v>56</v>
      </c>
      <c r="B28" s="4" t="s">
        <v>18</v>
      </c>
      <c r="C28" s="4">
        <f>IF(B28="Deterministic",1,IF(B28="Uniform",2,IF(B28="Normal",3,IF(B28="Triangular",4,IF(B28="Beta-Pert",5,IF(B28="Lognormal",6,IF(B28="Buffer",10,0)))))))</f>
        <v>1</v>
      </c>
      <c r="D28" s="6">
        <v>0.3</v>
      </c>
      <c r="E28" s="7" t="s">
        <v>76</v>
      </c>
      <c r="F28" s="7" t="s">
        <v>76</v>
      </c>
      <c r="G28" s="7" t="s">
        <v>76</v>
      </c>
      <c r="H28" s="7" t="s">
        <v>76</v>
      </c>
      <c r="I28" s="21" t="s">
        <v>42</v>
      </c>
      <c r="J28" s="19" t="s">
        <v>55</v>
      </c>
      <c r="K28" s="23" t="s">
        <v>57</v>
      </c>
      <c r="L28" s="33" t="s">
        <v>72</v>
      </c>
    </row>
    <row r="29" spans="1:34" ht="15.6" thickTop="1" thickBot="1" x14ac:dyDescent="0.35">
      <c r="A29" s="9" t="s">
        <v>56</v>
      </c>
      <c r="B29" s="4" t="s">
        <v>18</v>
      </c>
      <c r="C29" s="4">
        <f t="shared" ref="C29:C31" si="24">IF(B29="Deterministic",1,IF(B29="Uniform",2,IF(B29="Normal",3,IF(B29="Triangular",4,IF(B29="Beta-Pert",5,IF(B29="Lognormal",6,IF(B29="Buffer",10,0)))))))</f>
        <v>1</v>
      </c>
      <c r="D29" s="6">
        <v>2000</v>
      </c>
      <c r="E29" s="7" t="s">
        <v>76</v>
      </c>
      <c r="F29" s="7" t="s">
        <v>76</v>
      </c>
      <c r="G29" s="7" t="s">
        <v>76</v>
      </c>
      <c r="H29" s="7" t="s">
        <v>76</v>
      </c>
      <c r="I29" s="21" t="s">
        <v>43</v>
      </c>
      <c r="J29" s="19" t="s">
        <v>55</v>
      </c>
      <c r="K29" s="27">
        <v>5</v>
      </c>
      <c r="L29" s="44">
        <v>0</v>
      </c>
    </row>
    <row r="30" spans="1:34" ht="15.6" thickTop="1" thickBot="1" x14ac:dyDescent="0.35">
      <c r="A30" s="9" t="s">
        <v>58</v>
      </c>
      <c r="B30" s="4" t="s">
        <v>19</v>
      </c>
      <c r="C30" s="4">
        <f t="shared" si="24"/>
        <v>2</v>
      </c>
      <c r="D30" s="6" t="str">
        <f>IF(C30=1,"",IF(C30=2,"X",IF(C30=3,"",IF(C30=4,"X",IF(C30=5,"X",IF(C30=6,"",IF(C30=10,"","X")))))))</f>
        <v>X</v>
      </c>
      <c r="E30" s="7" t="str">
        <f>IF(C30=1,"X",IF(C30=2,"X",IF(C30=3,"",IF(C30=4,"X",IF(C30=5,"X",IF(C30=6,"","X"))))))</f>
        <v>X</v>
      </c>
      <c r="F30" s="7">
        <v>0.6</v>
      </c>
      <c r="G30" s="7" t="str">
        <f>IF(C30=1,"X",IF(C30=2,"X",IF(C30=3,"X",IF(C30=4,"",IF(C30=5,"",IF(C30=6,"X","X"))))))</f>
        <v>X</v>
      </c>
      <c r="H30" s="7">
        <v>0.8</v>
      </c>
      <c r="I30" s="21" t="s">
        <v>42</v>
      </c>
      <c r="J30" s="19" t="s">
        <v>55</v>
      </c>
      <c r="K30" s="23" t="s">
        <v>59</v>
      </c>
      <c r="L30" s="33" t="s">
        <v>74</v>
      </c>
    </row>
    <row r="31" spans="1:34" ht="15.6" thickTop="1" thickBot="1" x14ac:dyDescent="0.35">
      <c r="A31" s="9" t="s">
        <v>58</v>
      </c>
      <c r="B31" s="4" t="s">
        <v>18</v>
      </c>
      <c r="C31" s="4">
        <f t="shared" si="24"/>
        <v>1</v>
      </c>
      <c r="D31" s="6">
        <v>2000</v>
      </c>
      <c r="E31" s="7" t="s">
        <v>76</v>
      </c>
      <c r="F31" s="7" t="s">
        <v>76</v>
      </c>
      <c r="G31" s="7" t="s">
        <v>76</v>
      </c>
      <c r="H31" s="7" t="s">
        <v>76</v>
      </c>
      <c r="I31" s="21" t="s">
        <v>43</v>
      </c>
      <c r="J31" s="19" t="s">
        <v>55</v>
      </c>
      <c r="K31" s="27">
        <v>1</v>
      </c>
      <c r="L31" s="44">
        <v>0</v>
      </c>
    </row>
    <row r="32" spans="1:34" ht="15.6" thickTop="1" thickBot="1" x14ac:dyDescent="0.35">
      <c r="A32" s="9" t="s">
        <v>60</v>
      </c>
      <c r="B32" s="4" t="s">
        <v>19</v>
      </c>
      <c r="C32" s="4">
        <f>IF(B32="Deterministic",1,IF(B32="Uniform",2,IF(B32="Normal",3,IF(B32="Triangular",4,IF(B32="Beta-Pert",5,IF(B32="Lognormal",6,IF(B32="Buffer",10,0)))))))</f>
        <v>2</v>
      </c>
      <c r="D32" s="6" t="str">
        <f>IF(C32=1,"",IF(C32=2,"X",IF(C32=3,"",IF(C32=4,"X",IF(C32=5,"X",IF(C32=6,"",IF(C32=10,"","X")))))))</f>
        <v>X</v>
      </c>
      <c r="E32" s="7" t="str">
        <f>IF(C32=1,"X",IF(C32=2,"X",IF(C32=3,"",IF(C32=4,"X",IF(C32=5,"X",IF(C32=6,"","X"))))))</f>
        <v>X</v>
      </c>
      <c r="F32" s="7">
        <v>0.7</v>
      </c>
      <c r="G32" s="7" t="s">
        <v>76</v>
      </c>
      <c r="H32" s="7">
        <v>0.8</v>
      </c>
      <c r="I32" s="21" t="s">
        <v>42</v>
      </c>
      <c r="J32" s="19" t="s">
        <v>55</v>
      </c>
      <c r="K32" s="23" t="s">
        <v>61</v>
      </c>
      <c r="L32" s="33" t="s">
        <v>77</v>
      </c>
    </row>
    <row r="33" spans="1:13" ht="15.6" thickTop="1" thickBot="1" x14ac:dyDescent="0.35">
      <c r="A33" s="9" t="s">
        <v>60</v>
      </c>
      <c r="B33" s="4" t="s">
        <v>19</v>
      </c>
      <c r="C33" s="4">
        <f t="shared" ref="C33" si="25">IF(B33="Deterministic",1,IF(B33="Uniform",2,IF(B33="Normal",3,IF(B33="Triangular",4,IF(B33="Beta-Pert",5,IF(B33="Lognormal",6,IF(B33="Buffer",10,0)))))))</f>
        <v>2</v>
      </c>
      <c r="D33" s="6" t="str">
        <f t="shared" ref="D33" si="26">IF(C33=1,"",IF(C33=2,"X",IF(C33=3,"",IF(C33=4,"X",IF(C33=5,"X",IF(C33=6,"",IF(C33=10,"","X")))))))</f>
        <v>X</v>
      </c>
      <c r="E33" s="7" t="str">
        <f t="shared" ref="E33" si="27">IF(C33=1,"X",IF(C33=2,"X",IF(C33=3,"",IF(C33=4,"X",IF(C33=5,"X",IF(C33=6,"","X"))))))</f>
        <v>X</v>
      </c>
      <c r="F33" s="7">
        <v>2500</v>
      </c>
      <c r="G33" s="7" t="s">
        <v>76</v>
      </c>
      <c r="H33" s="7">
        <v>3500</v>
      </c>
      <c r="I33" s="21" t="s">
        <v>43</v>
      </c>
      <c r="J33" s="19" t="s">
        <v>55</v>
      </c>
      <c r="K33" s="27">
        <v>4</v>
      </c>
      <c r="L33" s="44">
        <v>0</v>
      </c>
    </row>
    <row r="34" spans="1:13" ht="15.6" thickTop="1" thickBot="1" x14ac:dyDescent="0.35">
      <c r="A34" s="9" t="s">
        <v>62</v>
      </c>
      <c r="B34" s="4" t="s">
        <v>19</v>
      </c>
      <c r="C34" s="4">
        <f>IF(B34="Deterministic",1,IF(B34="Uniform",2,IF(B34="Normal",3,IF(B34="Triangular",4,IF(B34="Beta-Pert",5,IF(B34="Lognormal",6,IF(B34="Buffer",10,0)))))))</f>
        <v>2</v>
      </c>
      <c r="D34" s="6" t="str">
        <f>IF(C34=1,"",IF(C34=2,"X",IF(C34=3,"",IF(C34=4,"X",IF(C34=5,"X",IF(C34=6,"",IF(C34=10,"","X")))))))</f>
        <v>X</v>
      </c>
      <c r="E34" s="7" t="str">
        <f>IF(C34=1,"X",IF(C34=2,"X",IF(C34=3,"",IF(C34=4,"X",IF(C34=5,"X",IF(C34=6,"","X"))))))</f>
        <v>X</v>
      </c>
      <c r="F34" s="7">
        <v>0.3</v>
      </c>
      <c r="G34" s="7" t="str">
        <f>IF(C34=1,"X",IF(C34=2,"X",IF(C34=3,"X",IF(C34=4,"",IF(C34=5,"",IF(C34=6,"X","X"))))))</f>
        <v>X</v>
      </c>
      <c r="H34" s="7">
        <v>0.4</v>
      </c>
      <c r="I34" s="21" t="s">
        <v>42</v>
      </c>
      <c r="J34" s="19" t="s">
        <v>55</v>
      </c>
      <c r="K34" s="23" t="s">
        <v>63</v>
      </c>
      <c r="L34" s="33" t="s">
        <v>78</v>
      </c>
    </row>
    <row r="35" spans="1:13" ht="15" thickTop="1" x14ac:dyDescent="0.3">
      <c r="A35" s="9" t="s">
        <v>62</v>
      </c>
      <c r="B35" s="4" t="s">
        <v>19</v>
      </c>
      <c r="C35" s="4">
        <f t="shared" ref="C35" si="28">IF(B35="Deterministic",1,IF(B35="Uniform",2,IF(B35="Normal",3,IF(B35="Triangular",4,IF(B35="Beta-Pert",5,IF(B35="Lognormal",6,IF(B35="Buffer",10,0)))))))</f>
        <v>2</v>
      </c>
      <c r="D35" s="6" t="str">
        <f t="shared" ref="D35" si="29">IF(C35=1,"",IF(C35=2,"X",IF(C35=3,"",IF(C35=4,"X",IF(C35=5,"X",IF(C35=6,"",IF(C35=10,"","X")))))))</f>
        <v>X</v>
      </c>
      <c r="E35" s="7" t="str">
        <f t="shared" ref="E35" si="30">IF(C35=1,"X",IF(C35=2,"X",IF(C35=3,"",IF(C35=4,"X",IF(C35=5,"X",IF(C35=6,"","X"))))))</f>
        <v>X</v>
      </c>
      <c r="F35" s="7">
        <v>1500</v>
      </c>
      <c r="G35" s="7" t="str">
        <f t="shared" ref="G35" si="31">IF(C35=1,"X",IF(C35=2,"X",IF(C35=3,"X",IF(C35=4,"",IF(C35=5,"",IF(C35=6,"X","X"))))))</f>
        <v>X</v>
      </c>
      <c r="H35" s="7">
        <v>2000</v>
      </c>
      <c r="I35" s="21" t="s">
        <v>43</v>
      </c>
      <c r="J35" s="19" t="s">
        <v>55</v>
      </c>
      <c r="K35" s="27">
        <v>6</v>
      </c>
      <c r="L35" s="44">
        <v>0</v>
      </c>
    </row>
    <row r="36" spans="1:13" x14ac:dyDescent="0.3">
      <c r="D36" s="10" t="s">
        <v>65</v>
      </c>
    </row>
    <row r="37" spans="1:13" x14ac:dyDescent="0.3">
      <c r="D37" s="10" t="s">
        <v>66</v>
      </c>
    </row>
    <row r="38" spans="1:13" x14ac:dyDescent="0.3">
      <c r="D38" s="41" t="s">
        <v>67</v>
      </c>
      <c r="E38" s="41"/>
      <c r="F38" s="41"/>
      <c r="G38" s="41"/>
      <c r="H38" s="41"/>
      <c r="I38" s="41"/>
      <c r="J38" s="41"/>
      <c r="K38" s="41"/>
      <c r="L38" s="41"/>
    </row>
    <row r="39" spans="1:13" x14ac:dyDescent="0.3">
      <c r="D39" s="41"/>
      <c r="E39" s="41"/>
      <c r="F39" s="41"/>
      <c r="G39" s="41"/>
      <c r="H39" s="41"/>
      <c r="I39" s="41"/>
      <c r="J39" s="41"/>
      <c r="K39" s="41"/>
      <c r="L39" s="41"/>
    </row>
    <row r="41" spans="1:13" x14ac:dyDescent="0.3">
      <c r="D41" s="31" t="s">
        <v>68</v>
      </c>
      <c r="E41" s="28" t="s">
        <v>45</v>
      </c>
      <c r="F41" s="28" t="s">
        <v>47</v>
      </c>
      <c r="G41" s="28" t="s">
        <v>49</v>
      </c>
      <c r="H41" s="28" t="s">
        <v>51</v>
      </c>
      <c r="I41" s="28" t="s">
        <v>53</v>
      </c>
      <c r="J41" s="28" t="s">
        <v>57</v>
      </c>
      <c r="K41" s="28" t="s">
        <v>59</v>
      </c>
      <c r="L41" s="28" t="s">
        <v>61</v>
      </c>
      <c r="M41" s="29" t="s">
        <v>63</v>
      </c>
    </row>
    <row r="42" spans="1:13" x14ac:dyDescent="0.3">
      <c r="D42" s="30" t="s">
        <v>45</v>
      </c>
      <c r="E42" s="42"/>
      <c r="F42" s="5"/>
      <c r="G42" s="5">
        <v>1</v>
      </c>
      <c r="H42" s="5"/>
      <c r="I42" s="5"/>
      <c r="J42" s="5"/>
      <c r="K42" s="5"/>
      <c r="L42" s="5"/>
      <c r="M42" s="14"/>
    </row>
    <row r="43" spans="1:13" x14ac:dyDescent="0.3">
      <c r="D43" s="30" t="s">
        <v>47</v>
      </c>
      <c r="E43" s="5"/>
      <c r="F43" s="42"/>
      <c r="G43" s="5"/>
      <c r="H43" s="5">
        <v>-1</v>
      </c>
      <c r="I43" s="5"/>
      <c r="J43" s="5"/>
      <c r="K43" s="5"/>
      <c r="L43" s="5"/>
      <c r="M43" s="14"/>
    </row>
    <row r="44" spans="1:13" x14ac:dyDescent="0.3">
      <c r="D44" s="30" t="s">
        <v>49</v>
      </c>
      <c r="E44" s="5"/>
      <c r="F44" s="5"/>
      <c r="G44" s="42"/>
      <c r="H44" s="5"/>
      <c r="I44" s="5"/>
      <c r="J44" s="5"/>
      <c r="K44" s="5"/>
      <c r="L44" s="5"/>
      <c r="M44" s="14"/>
    </row>
    <row r="45" spans="1:13" x14ac:dyDescent="0.3">
      <c r="D45" s="30" t="s">
        <v>51</v>
      </c>
      <c r="E45" s="5"/>
      <c r="F45" s="5"/>
      <c r="G45" s="5"/>
      <c r="H45" s="42"/>
      <c r="I45" s="5"/>
      <c r="J45" s="5"/>
      <c r="K45" s="5"/>
      <c r="L45" s="5"/>
      <c r="M45" s="14"/>
    </row>
    <row r="46" spans="1:13" x14ac:dyDescent="0.3">
      <c r="D46" s="30" t="s">
        <v>53</v>
      </c>
      <c r="E46" s="5"/>
      <c r="F46" s="5"/>
      <c r="G46" s="5"/>
      <c r="H46" s="5"/>
      <c r="I46" s="42"/>
      <c r="J46" s="5"/>
      <c r="K46" s="5"/>
      <c r="L46" s="5"/>
      <c r="M46" s="14"/>
    </row>
    <row r="47" spans="1:13" x14ac:dyDescent="0.3">
      <c r="D47" s="30" t="s">
        <v>57</v>
      </c>
      <c r="E47" s="5"/>
      <c r="F47" s="5"/>
      <c r="G47" s="5"/>
      <c r="H47" s="5"/>
      <c r="I47" s="5"/>
      <c r="J47" s="42"/>
      <c r="K47" s="5"/>
      <c r="L47" s="5"/>
      <c r="M47" s="14"/>
    </row>
    <row r="48" spans="1:13" x14ac:dyDescent="0.3">
      <c r="D48" s="30" t="s">
        <v>59</v>
      </c>
      <c r="E48" s="5"/>
      <c r="F48" s="5"/>
      <c r="G48" s="5"/>
      <c r="H48" s="5"/>
      <c r="I48" s="5"/>
      <c r="J48" s="5"/>
      <c r="K48" s="42"/>
      <c r="L48" s="5"/>
      <c r="M48" s="14"/>
    </row>
    <row r="49" spans="4:13" x14ac:dyDescent="0.3">
      <c r="D49" s="30" t="s">
        <v>61</v>
      </c>
      <c r="E49" s="5"/>
      <c r="F49" s="5"/>
      <c r="G49" s="5"/>
      <c r="H49" s="5"/>
      <c r="I49" s="5"/>
      <c r="J49" s="5"/>
      <c r="K49" s="5"/>
      <c r="L49" s="42"/>
      <c r="M49" s="14"/>
    </row>
    <row r="50" spans="4:13" x14ac:dyDescent="0.3">
      <c r="D50" s="30" t="s">
        <v>63</v>
      </c>
      <c r="E50" s="5"/>
      <c r="F50" s="5"/>
      <c r="G50" s="5"/>
      <c r="H50" s="5"/>
      <c r="I50" s="5"/>
      <c r="J50" s="5"/>
      <c r="K50" s="5"/>
      <c r="L50" s="5"/>
      <c r="M50" s="43"/>
    </row>
    <row r="51" spans="4:13" x14ac:dyDescent="0.3">
      <c r="D51" s="32" t="s">
        <v>69</v>
      </c>
    </row>
    <row r="52" spans="4:13" x14ac:dyDescent="0.3">
      <c r="D52" s="32" t="s">
        <v>70</v>
      </c>
    </row>
  </sheetData>
  <mergeCells count="3">
    <mergeCell ref="B6:I6"/>
    <mergeCell ref="J6:Q6"/>
    <mergeCell ref="D38:L39"/>
  </mergeCells>
  <phoneticPr fontId="4" type="noConversion"/>
  <conditionalFormatting sqref="C8:C15">
    <cfRule type="cellIs" dxfId="12" priority="9" operator="equal">
      <formula>10</formula>
    </cfRule>
  </conditionalFormatting>
  <conditionalFormatting sqref="C18:C35">
    <cfRule type="cellIs" dxfId="11" priority="5" operator="equal">
      <formula>10</formula>
    </cfRule>
  </conditionalFormatting>
  <conditionalFormatting sqref="D8:H15">
    <cfRule type="cellIs" dxfId="10" priority="10" operator="notEqual">
      <formula>"X"</formula>
    </cfRule>
    <cfRule type="cellIs" dxfId="9" priority="11" operator="equal">
      <formula>"X"</formula>
    </cfRule>
  </conditionalFormatting>
  <conditionalFormatting sqref="D18:H35">
    <cfRule type="cellIs" dxfId="8" priority="3" operator="notEqual">
      <formula>"X"</formula>
    </cfRule>
    <cfRule type="cellIs" dxfId="7" priority="4" operator="equal">
      <formula>"X"</formula>
    </cfRule>
  </conditionalFormatting>
  <conditionalFormatting sqref="E42:M50">
    <cfRule type="cellIs" dxfId="6" priority="12" operator="lessThan">
      <formula>0</formula>
    </cfRule>
    <cfRule type="cellIs" dxfId="5" priority="13" operator="greaterThan">
      <formula>0</formula>
    </cfRule>
  </conditionalFormatting>
  <conditionalFormatting sqref="K8:O15">
    <cfRule type="cellIs" dxfId="4" priority="6" operator="equal">
      <formula>"X"</formula>
    </cfRule>
    <cfRule type="cellIs" dxfId="3" priority="7" operator="notEqual">
      <formula>"X"</formula>
    </cfRule>
  </conditionalFormatting>
  <conditionalFormatting sqref="L18">
    <cfRule type="cellIs" dxfId="2" priority="1" operator="greaterThan">
      <formula>0</formula>
    </cfRule>
  </conditionalFormatting>
  <conditionalFormatting sqref="L20:L35">
    <cfRule type="cellIs" dxfId="1" priority="2" operator="greaterThan">
      <formula>0</formula>
    </cfRule>
  </conditionalFormatting>
  <conditionalFormatting sqref="P8:P15">
    <cfRule type="cellIs" dxfId="0" priority="8" operator="equal">
      <formula>10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Generar_tabla_Act">
                <anchor moveWithCells="1" siz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5</xdr:col>
                    <xdr:colOff>480060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Button 5">
              <controlPr defaultSize="0" print="0" autoFill="0" autoPict="0" macro="[0]!Módulo3.Generar_Riesgos_Duración">
                <anchor moveWithCells="1" sizeWithCells="1">
                  <from>
                    <xdr:col>11</xdr:col>
                    <xdr:colOff>30480</xdr:colOff>
                    <xdr:row>0</xdr:row>
                    <xdr:rowOff>0</xdr:rowOff>
                  </from>
                  <to>
                    <xdr:col>13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Button 6">
              <controlPr defaultSize="0" print="0" autoFill="0" autoPict="0" macro="[0]!Módulo4.Generar_Riesgos_Coste">
                <anchor moveWithCells="1" sizeWithCells="1">
                  <from>
                    <xdr:col>11</xdr:col>
                    <xdr:colOff>30480</xdr:colOff>
                    <xdr:row>2</xdr:row>
                    <xdr:rowOff>0</xdr:rowOff>
                  </from>
                  <to>
                    <xdr:col>13</xdr:col>
                    <xdr:colOff>495300</xdr:colOff>
                    <xdr:row>2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8"/>
  <sheetViews>
    <sheetView workbookViewId="0">
      <selection activeCell="A3" sqref="A3:B3"/>
    </sheetView>
  </sheetViews>
  <sheetFormatPr baseColWidth="10" defaultRowHeight="14.4" x14ac:dyDescent="0.3"/>
  <cols>
    <col min="1" max="1" width="12.5546875" bestFit="1" customWidth="1"/>
    <col min="5" max="5" width="12.5546875" bestFit="1" customWidth="1"/>
  </cols>
  <sheetData>
    <row r="1" spans="1:6" x14ac:dyDescent="0.3">
      <c r="A1" s="5" t="s">
        <v>0</v>
      </c>
      <c r="B1" s="5" t="s">
        <v>8</v>
      </c>
      <c r="E1" s="5" t="s">
        <v>13</v>
      </c>
      <c r="F1" s="5" t="s">
        <v>8</v>
      </c>
    </row>
    <row r="2" spans="1:6" x14ac:dyDescent="0.3">
      <c r="A2" t="s">
        <v>18</v>
      </c>
      <c r="B2">
        <v>1</v>
      </c>
      <c r="E2" t="s">
        <v>18</v>
      </c>
      <c r="F2">
        <v>1</v>
      </c>
    </row>
    <row r="3" spans="1:6" x14ac:dyDescent="0.3">
      <c r="A3" t="s">
        <v>19</v>
      </c>
      <c r="B3">
        <v>2</v>
      </c>
      <c r="E3" t="s">
        <v>19</v>
      </c>
      <c r="F3">
        <v>2</v>
      </c>
    </row>
    <row r="4" spans="1:6" x14ac:dyDescent="0.3">
      <c r="A4" t="s">
        <v>5</v>
      </c>
      <c r="B4">
        <v>3</v>
      </c>
      <c r="E4" t="s">
        <v>5</v>
      </c>
      <c r="F4">
        <v>3</v>
      </c>
    </row>
    <row r="5" spans="1:6" x14ac:dyDescent="0.3">
      <c r="A5" t="s">
        <v>6</v>
      </c>
      <c r="B5">
        <v>4</v>
      </c>
      <c r="E5" t="s">
        <v>6</v>
      </c>
      <c r="F5">
        <v>4</v>
      </c>
    </row>
    <row r="6" spans="1:6" x14ac:dyDescent="0.3">
      <c r="A6" t="s">
        <v>7</v>
      </c>
      <c r="B6">
        <v>5</v>
      </c>
      <c r="E6" t="s">
        <v>7</v>
      </c>
      <c r="F6">
        <v>5</v>
      </c>
    </row>
    <row r="7" spans="1:6" x14ac:dyDescent="0.3">
      <c r="A7" t="s">
        <v>11</v>
      </c>
      <c r="B7">
        <v>6</v>
      </c>
    </row>
    <row r="8" spans="1:6" x14ac:dyDescent="0.3">
      <c r="A8" t="s">
        <v>12</v>
      </c>
      <c r="B8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facebes1972@hotmail.com</dc:creator>
  <cp:lastModifiedBy>FERNANDO ACEBES SENOVILLA</cp:lastModifiedBy>
  <dcterms:created xsi:type="dcterms:W3CDTF">2019-09-07T15:08:15Z</dcterms:created>
  <dcterms:modified xsi:type="dcterms:W3CDTF">2025-02-09T18:00:07Z</dcterms:modified>
</cp:coreProperties>
</file>